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8445"/>
  </bookViews>
  <sheets>
    <sheet name="Contracte 2018" sheetId="2" r:id="rId1"/>
    <sheet name="Raport sintetic AP L544" sheetId="3" r:id="rId2"/>
  </sheets>
  <calcPr calcId="152511"/>
</workbook>
</file>

<file path=xl/calcChain.xml><?xml version="1.0" encoding="utf-8"?>
<calcChain xmlns="http://schemas.openxmlformats.org/spreadsheetml/2006/main">
  <c r="D27" i="3"/>
  <c r="D26"/>
  <c r="C25"/>
  <c r="D25"/>
  <c r="D24"/>
  <c r="D23"/>
  <c r="D18"/>
  <c r="D17"/>
  <c r="C63" i="2"/>
  <c r="C79"/>
  <c r="C78"/>
  <c r="C70"/>
  <c r="C67"/>
  <c r="C38"/>
</calcChain>
</file>

<file path=xl/sharedStrings.xml><?xml version="1.0" encoding="utf-8"?>
<sst xmlns="http://schemas.openxmlformats.org/spreadsheetml/2006/main" count="257" uniqueCount="156">
  <si>
    <t>SSB SA</t>
  </si>
  <si>
    <t>Digitech Solutions SRL</t>
  </si>
  <si>
    <t>IFMA SA</t>
  </si>
  <si>
    <t>Servicii RSVTI</t>
  </si>
  <si>
    <t>Art Extension SRL</t>
  </si>
  <si>
    <t>Info Total SRL</t>
  </si>
  <si>
    <t>Eurofrig Prospecting SRL</t>
  </si>
  <si>
    <t>Romservice Telecomunicatii SRL</t>
  </si>
  <si>
    <t>Servicii de vidanjare</t>
  </si>
  <si>
    <t>Aqua Elyvid SRL</t>
  </si>
  <si>
    <t>Servicii de paza</t>
  </si>
  <si>
    <t>Dinamic Guard SRL</t>
  </si>
  <si>
    <t>NFPPAP</t>
  </si>
  <si>
    <t>Premier Energy SRL</t>
  </si>
  <si>
    <t>Expression Graphic Studio SRL</t>
  </si>
  <si>
    <t>Servicii tipografice</t>
  </si>
  <si>
    <t>Servicii de arhivare</t>
  </si>
  <si>
    <t>Servicii cazare</t>
  </si>
  <si>
    <t>Servicii cazare hotel</t>
  </si>
  <si>
    <t>Best Business Solutions SRL</t>
  </si>
  <si>
    <t>Lavimar Consult SRL</t>
  </si>
  <si>
    <t>Logistic Service Impex SRL</t>
  </si>
  <si>
    <t>Gip Tronic Service 96 SRL</t>
  </si>
  <si>
    <t>Nanosoft SRL</t>
  </si>
  <si>
    <t>Reper Atelier SRL</t>
  </si>
  <si>
    <t>New Art Trans SRL</t>
  </si>
  <si>
    <t>Alutus SA</t>
  </si>
  <si>
    <t>Electromontaj SA</t>
  </si>
  <si>
    <t>Servicii consultanta</t>
  </si>
  <si>
    <t>PFA Boga Francisc</t>
  </si>
  <si>
    <t>Indigo Art Event SRL</t>
  </si>
  <si>
    <t>Web Class IT SRL</t>
  </si>
  <si>
    <t>Costa Total Company SRL</t>
  </si>
  <si>
    <t>Air&amp;Sea Container Shipping SRL</t>
  </si>
  <si>
    <t>MUZEUL NATIONAL AL TARANULUI ROMAN</t>
  </si>
  <si>
    <t>Nr crt</t>
  </si>
  <si>
    <t>Obiect contract</t>
  </si>
  <si>
    <t>Procedura achizitii</t>
  </si>
  <si>
    <t>Nume câștigător</t>
  </si>
  <si>
    <t>Servicii transport rutier</t>
  </si>
  <si>
    <t>Suma (lei, fara TVA)</t>
  </si>
  <si>
    <t>Cumpărare directă</t>
  </si>
  <si>
    <t>Servicii DTP</t>
  </si>
  <si>
    <t>Atelierul de Grafica SRL</t>
  </si>
  <si>
    <t>Cărți tipărite</t>
  </si>
  <si>
    <t>Servicii securitate la incendiu</t>
  </si>
  <si>
    <t>Austing Com SRL</t>
  </si>
  <si>
    <t>Servicii consultantă</t>
  </si>
  <si>
    <t>Appello Brands SRL</t>
  </si>
  <si>
    <t>Servicii mărci înregistrate</t>
  </si>
  <si>
    <t>Ascensorul Romservice Company SA</t>
  </si>
  <si>
    <t>Servicii găzduire și operare siteuri web</t>
  </si>
  <si>
    <t>Servicii de proiecție de film</t>
  </si>
  <si>
    <t>Cupărare directă</t>
  </si>
  <si>
    <t>Agenția pentru tine SRL</t>
  </si>
  <si>
    <t>Servicii de documentare etnologică</t>
  </si>
  <si>
    <t>Actual Creativ SRL</t>
  </si>
  <si>
    <t>Servicii cadastru</t>
  </si>
  <si>
    <t>Servicii infrastructură IT</t>
  </si>
  <si>
    <t>Servicii mentenanță telefonie fixă</t>
  </si>
  <si>
    <t xml:space="preserve">Servicii mentenanță și verificare </t>
  </si>
  <si>
    <t>Continental Hotels SA Sucursala Nord</t>
  </si>
  <si>
    <t>Continental Hotels SA Sucursala Hello Nord</t>
  </si>
  <si>
    <t>Servicii de brokeraj energetic</t>
  </si>
  <si>
    <t>Compania de Brokeraj Energetic SRL</t>
  </si>
  <si>
    <t>Servicii de cinematografie si servicii video</t>
  </si>
  <si>
    <t>Cimpoi Ciprian Ionut Întreprindere Individuală</t>
  </si>
  <si>
    <t>Servicii consultanță arhive film</t>
  </si>
  <si>
    <t>Servicii mentenanță echipamente proiecție</t>
  </si>
  <si>
    <t>Cinema Next SRL</t>
  </si>
  <si>
    <t>Servicii juridice</t>
  </si>
  <si>
    <t>Cabinet de avocat Baltasiu Alexandru Dinu</t>
  </si>
  <si>
    <t>Servicii informatice</t>
  </si>
  <si>
    <t>CTCE Piatra Neamt</t>
  </si>
  <si>
    <t>Servicii mentenanță IT</t>
  </si>
  <si>
    <t xml:space="preserve">Servicii evaluare </t>
  </si>
  <si>
    <t>Eval Professional SRL</t>
  </si>
  <si>
    <t>Servicii privind mediul de lucru</t>
  </si>
  <si>
    <t>Enquhesa Consulting SRL</t>
  </si>
  <si>
    <t>Servicii întretinere și reparare grupuri de refrigerare</t>
  </si>
  <si>
    <t>Servicii testare tehnică</t>
  </si>
  <si>
    <t>Servicii de evaluare</t>
  </si>
  <si>
    <t>Servicii asistenta case de marcat</t>
  </si>
  <si>
    <t>Servicii proiectare siteuri web</t>
  </si>
  <si>
    <t>Furnizare energie electrică</t>
  </si>
  <si>
    <t>Imperial Development SRL</t>
  </si>
  <si>
    <t>Servicii mentenantă lift</t>
  </si>
  <si>
    <t>Servicii dezinsectie</t>
  </si>
  <si>
    <t>Servicii expertizare</t>
  </si>
  <si>
    <t>Servicii de asigurare</t>
  </si>
  <si>
    <t>Marsh Broker de Asigurare - Reasigurare</t>
  </si>
  <si>
    <t>Echipamente IT</t>
  </si>
  <si>
    <t>Servicii consultanta arhive digitale</t>
  </si>
  <si>
    <t>Patrova SRL - D</t>
  </si>
  <si>
    <t>Furnizare gaze naturale</t>
  </si>
  <si>
    <t>Servicii furnizare internet</t>
  </si>
  <si>
    <t>RCS&amp;RDS SA</t>
  </si>
  <si>
    <t>Servicii medicina muncii</t>
  </si>
  <si>
    <t>Romgermed Văcărești SRL</t>
  </si>
  <si>
    <t>Servicii dezvoltare web</t>
  </si>
  <si>
    <t>Servicii web design</t>
  </si>
  <si>
    <t>Servicii mentenantă telefonie fixa</t>
  </si>
  <si>
    <t>Servicii ignifugare</t>
  </si>
  <si>
    <t>Stingomat Prod Com SRL</t>
  </si>
  <si>
    <t>Servicii educatie nonformala</t>
  </si>
  <si>
    <t>SoftTur Service SRL</t>
  </si>
  <si>
    <t>Productie și montaj mobilier expozitional</t>
  </si>
  <si>
    <t>Studio Wood Box SRL</t>
  </si>
  <si>
    <t>Schindler Excellence SRL</t>
  </si>
  <si>
    <t>Servicii verificare stingătoare</t>
  </si>
  <si>
    <t>Servicii educație nonformală</t>
  </si>
  <si>
    <t>Servicii salubrizare</t>
  </si>
  <si>
    <t>PFA Stoica Teodor</t>
  </si>
  <si>
    <t>Sunete pe Bune SRL</t>
  </si>
  <si>
    <t>Servicii de tiparire livrare</t>
  </si>
  <si>
    <t>Up Romania SRL</t>
  </si>
  <si>
    <t>Servicii de consultanta</t>
  </si>
  <si>
    <t>Termir Consulting SRL</t>
  </si>
  <si>
    <t>Servicii reparare si intretinere echipament securitate</t>
  </si>
  <si>
    <t>Tehnoinstal SRL</t>
  </si>
  <si>
    <t>Servicii de traducere</t>
  </si>
  <si>
    <t>Voiculescu Ioana Miruna - Traducator</t>
  </si>
  <si>
    <t>Servicii tehnologia informatiei</t>
  </si>
  <si>
    <t>PSP</t>
  </si>
  <si>
    <t>CONTRACTE ACHIZITII PUBLICE 2018</t>
  </si>
  <si>
    <t>Intocmit,</t>
  </si>
  <si>
    <t>Corina Tudose</t>
  </si>
  <si>
    <t>Achizitii Publice</t>
  </si>
  <si>
    <t>RAPORT ACHIZITII PUBLICE 2018</t>
  </si>
  <si>
    <t>VIZAT,</t>
  </si>
  <si>
    <t>MANAGER</t>
  </si>
  <si>
    <t>dr. Virgil Stefan Nitulescu</t>
  </si>
  <si>
    <t>Biroul Achizitii Publice</t>
  </si>
  <si>
    <t>Achizitii produse</t>
  </si>
  <si>
    <t>Achizitii servicii</t>
  </si>
  <si>
    <t>Achizitii lucrari</t>
  </si>
  <si>
    <t>In afara SICAP</t>
  </si>
  <si>
    <t>Notificari de atribuire SICAP</t>
  </si>
  <si>
    <t>Achizitii BRM</t>
  </si>
  <si>
    <t>Durata medie procese AP (zile)</t>
  </si>
  <si>
    <t>3 pana la 5</t>
  </si>
  <si>
    <t>Contestații CNSC (nr)</t>
  </si>
  <si>
    <t>Proceduri anulate în 2018 (nr)</t>
  </si>
  <si>
    <t>Procese AP pe categorii (nr)</t>
  </si>
  <si>
    <t>Total procese AP din care (nr)</t>
  </si>
  <si>
    <t>Achizitii directe atribuite SICAP</t>
  </si>
  <si>
    <t>Total procese realizate SICAP</t>
  </si>
  <si>
    <t>% din total procese AP</t>
  </si>
  <si>
    <t xml:space="preserve">Nr </t>
  </si>
  <si>
    <t>Nr</t>
  </si>
  <si>
    <t>Total 2018, din care</t>
  </si>
  <si>
    <t>Procese SICAP/total achizitii</t>
  </si>
  <si>
    <t>In conformitate cu prevederile L 544/2001 privind liberul acces la informații de interes public, aprobată prin HG 123</t>
  </si>
  <si>
    <t>din 2002 - Secțiunea Informații legate de procesul de achiziții publice, achiziții sectoriale și concesiuni de lucrări și</t>
  </si>
  <si>
    <t>servicii, pentru anul 2018, MUZEULUI NAȚIONAL AL TĂRANULUI ROMÂN raportează</t>
  </si>
  <si>
    <t>Lista contracte încheiate - a se vedea sectiunea atasata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</si>
</sst>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Font="1"/>
    <xf numFmtId="0" fontId="0" fillId="2" borderId="0" xfId="0" applyFont="1" applyFill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3" borderId="4" xfId="0" applyFill="1" applyBorder="1" applyAlignment="1">
      <alignment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0" borderId="2" xfId="0" applyBorder="1" applyAlignment="1">
      <alignment horizontal="left" wrapText="1" indent="2"/>
    </xf>
    <xf numFmtId="0" fontId="0" fillId="0" borderId="0" xfId="0" applyBorder="1" applyAlignment="1">
      <alignment horizontal="left" wrapText="1" indent="2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 wrapText="1"/>
    </xf>
    <xf numFmtId="16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right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 wrapText="1" indent="1"/>
    </xf>
    <xf numFmtId="0" fontId="1" fillId="0" borderId="0" xfId="0" applyFont="1" applyAlignment="1">
      <alignment horizontal="center"/>
    </xf>
    <xf numFmtId="0" fontId="0" fillId="6" borderId="0" xfId="0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4"/>
  <sheetViews>
    <sheetView tabSelected="1" workbookViewId="0">
      <selection activeCell="G21" sqref="G21"/>
    </sheetView>
  </sheetViews>
  <sheetFormatPr defaultRowHeight="15"/>
  <cols>
    <col min="2" max="2" width="49" bestFit="1" customWidth="1"/>
    <col min="3" max="3" width="18.7109375" bestFit="1" customWidth="1"/>
    <col min="4" max="4" width="17.5703125" bestFit="1" customWidth="1"/>
    <col min="5" max="5" width="43" bestFit="1" customWidth="1"/>
  </cols>
  <sheetData>
    <row r="1" spans="1:5">
      <c r="A1" t="s">
        <v>34</v>
      </c>
      <c r="E1" s="4" t="s">
        <v>129</v>
      </c>
    </row>
    <row r="2" spans="1:5">
      <c r="A2" t="s">
        <v>132</v>
      </c>
      <c r="E2" s="4" t="s">
        <v>130</v>
      </c>
    </row>
    <row r="3" spans="1:5">
      <c r="E3" s="4" t="s">
        <v>131</v>
      </c>
    </row>
    <row r="4" spans="1:5">
      <c r="E4" s="4"/>
    </row>
    <row r="5" spans="1:5">
      <c r="A5" s="37" t="s">
        <v>124</v>
      </c>
      <c r="B5" s="37"/>
      <c r="C5" s="37"/>
      <c r="D5" s="37"/>
      <c r="E5" s="37"/>
    </row>
    <row r="9" spans="1:5">
      <c r="A9" s="15" t="s">
        <v>35</v>
      </c>
      <c r="B9" s="15" t="s">
        <v>36</v>
      </c>
      <c r="C9" s="15" t="s">
        <v>40</v>
      </c>
      <c r="D9" s="15" t="s">
        <v>37</v>
      </c>
      <c r="E9" s="15" t="s">
        <v>38</v>
      </c>
    </row>
    <row r="10" spans="1:5">
      <c r="A10" s="15">
        <v>1</v>
      </c>
      <c r="B10" s="9" t="s">
        <v>39</v>
      </c>
      <c r="C10" s="16">
        <v>13630</v>
      </c>
      <c r="D10" s="9" t="s">
        <v>41</v>
      </c>
      <c r="E10" s="9" t="s">
        <v>33</v>
      </c>
    </row>
    <row r="11" spans="1:5">
      <c r="A11" s="15">
        <v>2</v>
      </c>
      <c r="B11" s="9" t="s">
        <v>42</v>
      </c>
      <c r="C11" s="16">
        <v>4032</v>
      </c>
      <c r="D11" s="9" t="s">
        <v>41</v>
      </c>
      <c r="E11" s="9" t="s">
        <v>43</v>
      </c>
    </row>
    <row r="12" spans="1:5">
      <c r="A12" s="15">
        <v>3</v>
      </c>
      <c r="B12" s="9" t="s">
        <v>44</v>
      </c>
      <c r="C12" s="16">
        <v>33075</v>
      </c>
      <c r="D12" s="9" t="s">
        <v>41</v>
      </c>
      <c r="E12" s="9" t="s">
        <v>26</v>
      </c>
    </row>
    <row r="13" spans="1:5">
      <c r="A13" s="15">
        <v>4</v>
      </c>
      <c r="B13" s="9" t="s">
        <v>45</v>
      </c>
      <c r="C13" s="16">
        <v>1500</v>
      </c>
      <c r="D13" s="9" t="s">
        <v>41</v>
      </c>
      <c r="E13" s="9" t="s">
        <v>46</v>
      </c>
    </row>
    <row r="14" spans="1:5">
      <c r="A14" s="15">
        <v>5</v>
      </c>
      <c r="B14" s="9" t="s">
        <v>49</v>
      </c>
      <c r="C14" s="16">
        <v>7638</v>
      </c>
      <c r="D14" s="9" t="s">
        <v>41</v>
      </c>
      <c r="E14" s="9" t="s">
        <v>48</v>
      </c>
    </row>
    <row r="15" spans="1:5">
      <c r="A15" s="15">
        <v>6</v>
      </c>
      <c r="B15" s="9" t="s">
        <v>3</v>
      </c>
      <c r="C15" s="16">
        <v>8995</v>
      </c>
      <c r="D15" s="9" t="s">
        <v>41</v>
      </c>
      <c r="E15" s="9" t="s">
        <v>50</v>
      </c>
    </row>
    <row r="16" spans="1:5">
      <c r="A16" s="15">
        <v>7</v>
      </c>
      <c r="B16" s="9" t="s">
        <v>51</v>
      </c>
      <c r="C16" s="16">
        <v>2760</v>
      </c>
      <c r="D16" s="9" t="s">
        <v>41</v>
      </c>
      <c r="E16" s="9" t="s">
        <v>4</v>
      </c>
    </row>
    <row r="17" spans="1:5">
      <c r="A17" s="15">
        <v>8</v>
      </c>
      <c r="B17" s="9" t="s">
        <v>8</v>
      </c>
      <c r="C17" s="16">
        <v>3000</v>
      </c>
      <c r="D17" s="9" t="s">
        <v>41</v>
      </c>
      <c r="E17" s="9" t="s">
        <v>9</v>
      </c>
    </row>
    <row r="18" spans="1:5">
      <c r="A18" s="15">
        <v>9</v>
      </c>
      <c r="B18" s="9" t="s">
        <v>52</v>
      </c>
      <c r="C18" s="16">
        <v>53600</v>
      </c>
      <c r="D18" s="9" t="s">
        <v>53</v>
      </c>
      <c r="E18" s="9" t="s">
        <v>54</v>
      </c>
    </row>
    <row r="19" spans="1:5">
      <c r="A19" s="15">
        <v>10</v>
      </c>
      <c r="B19" s="9" t="s">
        <v>55</v>
      </c>
      <c r="C19" s="16">
        <v>2521</v>
      </c>
      <c r="D19" s="9" t="s">
        <v>41</v>
      </c>
      <c r="E19" s="9" t="s">
        <v>56</v>
      </c>
    </row>
    <row r="20" spans="1:5">
      <c r="A20" s="15">
        <v>11</v>
      </c>
      <c r="B20" s="9" t="s">
        <v>57</v>
      </c>
      <c r="C20" s="16">
        <v>13000</v>
      </c>
      <c r="D20" s="9" t="s">
        <v>41</v>
      </c>
      <c r="E20" s="9" t="s">
        <v>29</v>
      </c>
    </row>
    <row r="21" spans="1:5">
      <c r="A21" s="15">
        <v>12</v>
      </c>
      <c r="B21" s="9" t="s">
        <v>58</v>
      </c>
      <c r="C21" s="16">
        <v>29500</v>
      </c>
      <c r="D21" s="9" t="s">
        <v>41</v>
      </c>
      <c r="E21" s="9" t="s">
        <v>19</v>
      </c>
    </row>
    <row r="22" spans="1:5">
      <c r="A22" s="15">
        <v>13</v>
      </c>
      <c r="B22" s="9" t="s">
        <v>59</v>
      </c>
      <c r="C22" s="16">
        <v>4800</v>
      </c>
      <c r="D22" s="9" t="s">
        <v>41</v>
      </c>
      <c r="E22" s="9" t="s">
        <v>19</v>
      </c>
    </row>
    <row r="23" spans="1:5">
      <c r="A23" s="15">
        <v>14</v>
      </c>
      <c r="B23" s="9" t="s">
        <v>60</v>
      </c>
      <c r="C23" s="16">
        <v>5700</v>
      </c>
      <c r="D23" s="9" t="s">
        <v>41</v>
      </c>
      <c r="E23" s="9" t="s">
        <v>32</v>
      </c>
    </row>
    <row r="24" spans="1:5">
      <c r="A24" s="15">
        <v>15</v>
      </c>
      <c r="B24" s="9" t="s">
        <v>17</v>
      </c>
      <c r="C24" s="16">
        <v>12720</v>
      </c>
      <c r="D24" s="9" t="s">
        <v>41</v>
      </c>
      <c r="E24" s="9" t="s">
        <v>61</v>
      </c>
    </row>
    <row r="25" spans="1:5">
      <c r="A25" s="15">
        <v>16</v>
      </c>
      <c r="B25" s="9" t="s">
        <v>17</v>
      </c>
      <c r="C25" s="16">
        <v>720</v>
      </c>
      <c r="D25" s="9" t="s">
        <v>41</v>
      </c>
      <c r="E25" s="9" t="s">
        <v>62</v>
      </c>
    </row>
    <row r="26" spans="1:5">
      <c r="A26" s="15">
        <v>17</v>
      </c>
      <c r="B26" s="9" t="s">
        <v>63</v>
      </c>
      <c r="C26" s="16">
        <v>12025</v>
      </c>
      <c r="D26" s="9" t="s">
        <v>41</v>
      </c>
      <c r="E26" s="9" t="s">
        <v>64</v>
      </c>
    </row>
    <row r="27" spans="1:5">
      <c r="A27" s="15">
        <v>18</v>
      </c>
      <c r="B27" s="9" t="s">
        <v>65</v>
      </c>
      <c r="C27" s="16">
        <v>2800</v>
      </c>
      <c r="D27" s="9" t="s">
        <v>41</v>
      </c>
      <c r="E27" s="9" t="s">
        <v>66</v>
      </c>
    </row>
    <row r="28" spans="1:5">
      <c r="A28" s="15">
        <v>19</v>
      </c>
      <c r="B28" s="9" t="s">
        <v>67</v>
      </c>
      <c r="C28" s="16">
        <v>3000</v>
      </c>
      <c r="D28" s="9" t="s">
        <v>41</v>
      </c>
      <c r="E28" s="9" t="s">
        <v>66</v>
      </c>
    </row>
    <row r="29" spans="1:5">
      <c r="A29" s="15">
        <v>20</v>
      </c>
      <c r="B29" s="9" t="s">
        <v>68</v>
      </c>
      <c r="C29" s="16">
        <v>5940</v>
      </c>
      <c r="D29" s="9" t="s">
        <v>41</v>
      </c>
      <c r="E29" s="9" t="s">
        <v>69</v>
      </c>
    </row>
    <row r="30" spans="1:5">
      <c r="A30" s="15">
        <v>21</v>
      </c>
      <c r="B30" s="9" t="s">
        <v>70</v>
      </c>
      <c r="C30" s="16">
        <v>18000</v>
      </c>
      <c r="D30" s="9" t="s">
        <v>41</v>
      </c>
      <c r="E30" s="9" t="s">
        <v>71</v>
      </c>
    </row>
    <row r="31" spans="1:5">
      <c r="A31" s="15">
        <v>22</v>
      </c>
      <c r="B31" s="9" t="s">
        <v>72</v>
      </c>
      <c r="C31" s="16">
        <v>3240</v>
      </c>
      <c r="D31" s="9" t="s">
        <v>41</v>
      </c>
      <c r="E31" s="9" t="s">
        <v>73</v>
      </c>
    </row>
    <row r="32" spans="1:5">
      <c r="A32" s="15">
        <v>23</v>
      </c>
      <c r="B32" s="9" t="s">
        <v>18</v>
      </c>
      <c r="C32" s="16">
        <v>9960</v>
      </c>
      <c r="D32" s="9" t="s">
        <v>41</v>
      </c>
      <c r="E32" s="9" t="s">
        <v>62</v>
      </c>
    </row>
    <row r="33" spans="1:5">
      <c r="A33" s="15">
        <v>24</v>
      </c>
      <c r="B33" s="9" t="s">
        <v>18</v>
      </c>
      <c r="C33" s="16">
        <v>1440</v>
      </c>
      <c r="D33" s="9" t="s">
        <v>41</v>
      </c>
      <c r="E33" s="9" t="s">
        <v>62</v>
      </c>
    </row>
    <row r="34" spans="1:5">
      <c r="A34" s="15">
        <v>25</v>
      </c>
      <c r="B34" s="9" t="s">
        <v>74</v>
      </c>
      <c r="C34" s="16">
        <v>18000</v>
      </c>
      <c r="D34" s="9" t="s">
        <v>41</v>
      </c>
      <c r="E34" s="9" t="s">
        <v>1</v>
      </c>
    </row>
    <row r="35" spans="1:5">
      <c r="A35" s="15">
        <v>26</v>
      </c>
      <c r="B35" s="9" t="s">
        <v>75</v>
      </c>
      <c r="C35" s="16">
        <v>2000</v>
      </c>
      <c r="D35" s="9" t="s">
        <v>41</v>
      </c>
      <c r="E35" s="9" t="s">
        <v>76</v>
      </c>
    </row>
    <row r="36" spans="1:5">
      <c r="A36" s="15">
        <v>27</v>
      </c>
      <c r="B36" s="9" t="s">
        <v>77</v>
      </c>
      <c r="C36" s="16">
        <v>4000</v>
      </c>
      <c r="D36" s="9" t="s">
        <v>41</v>
      </c>
      <c r="E36" s="9" t="s">
        <v>78</v>
      </c>
    </row>
    <row r="37" spans="1:5">
      <c r="A37" s="15">
        <v>28</v>
      </c>
      <c r="B37" s="9" t="s">
        <v>15</v>
      </c>
      <c r="C37" s="16">
        <v>10875</v>
      </c>
      <c r="D37" s="9" t="s">
        <v>41</v>
      </c>
      <c r="E37" s="9" t="s">
        <v>14</v>
      </c>
    </row>
    <row r="38" spans="1:5">
      <c r="A38" s="15">
        <v>29</v>
      </c>
      <c r="B38" s="9" t="s">
        <v>79</v>
      </c>
      <c r="C38" s="16">
        <f>6882.22+1350*3</f>
        <v>10932.220000000001</v>
      </c>
      <c r="D38" s="9" t="s">
        <v>41</v>
      </c>
      <c r="E38" s="9" t="s">
        <v>6</v>
      </c>
    </row>
    <row r="39" spans="1:5">
      <c r="A39" s="15">
        <v>30</v>
      </c>
      <c r="B39" s="9" t="s">
        <v>15</v>
      </c>
      <c r="C39" s="16">
        <v>21400</v>
      </c>
      <c r="D39" s="9" t="s">
        <v>53</v>
      </c>
      <c r="E39" s="9" t="s">
        <v>14</v>
      </c>
    </row>
    <row r="40" spans="1:5">
      <c r="A40" s="15">
        <v>31</v>
      </c>
      <c r="B40" s="9" t="s">
        <v>15</v>
      </c>
      <c r="C40" s="16">
        <v>6176.47</v>
      </c>
      <c r="D40" s="9" t="s">
        <v>41</v>
      </c>
      <c r="E40" s="9" t="s">
        <v>14</v>
      </c>
    </row>
    <row r="41" spans="1:5">
      <c r="A41" s="15">
        <v>32</v>
      </c>
      <c r="B41" s="9" t="s">
        <v>80</v>
      </c>
      <c r="C41" s="16">
        <v>1750</v>
      </c>
      <c r="D41" s="9" t="s">
        <v>41</v>
      </c>
      <c r="E41" s="9" t="s">
        <v>27</v>
      </c>
    </row>
    <row r="42" spans="1:5">
      <c r="A42" s="15">
        <v>33</v>
      </c>
      <c r="B42" s="9" t="s">
        <v>81</v>
      </c>
      <c r="C42" s="16">
        <v>42000</v>
      </c>
      <c r="D42" s="9" t="s">
        <v>41</v>
      </c>
      <c r="E42" s="9" t="s">
        <v>76</v>
      </c>
    </row>
    <row r="43" spans="1:5">
      <c r="A43" s="15">
        <v>34</v>
      </c>
      <c r="B43" s="9" t="s">
        <v>81</v>
      </c>
      <c r="C43" s="16">
        <v>2000</v>
      </c>
      <c r="D43" s="9" t="s">
        <v>41</v>
      </c>
      <c r="E43" s="9" t="s">
        <v>76</v>
      </c>
    </row>
    <row r="44" spans="1:5">
      <c r="A44" s="15">
        <v>35</v>
      </c>
      <c r="B44" s="9" t="s">
        <v>82</v>
      </c>
      <c r="C44" s="16">
        <v>1584</v>
      </c>
      <c r="D44" s="9" t="s">
        <v>41</v>
      </c>
      <c r="E44" s="9" t="s">
        <v>22</v>
      </c>
    </row>
    <row r="45" spans="1:5">
      <c r="A45" s="15">
        <v>36</v>
      </c>
      <c r="B45" s="9" t="s">
        <v>83</v>
      </c>
      <c r="C45" s="16">
        <v>2350</v>
      </c>
      <c r="D45" s="9" t="s">
        <v>41</v>
      </c>
      <c r="E45" s="9" t="s">
        <v>30</v>
      </c>
    </row>
    <row r="46" spans="1:5">
      <c r="A46" s="15">
        <v>37</v>
      </c>
      <c r="B46" s="9" t="s">
        <v>84</v>
      </c>
      <c r="C46" s="16">
        <v>47272</v>
      </c>
      <c r="D46" s="9" t="s">
        <v>12</v>
      </c>
      <c r="E46" s="9" t="s">
        <v>85</v>
      </c>
    </row>
    <row r="47" spans="1:5">
      <c r="A47" s="15">
        <v>38</v>
      </c>
      <c r="B47" s="9" t="s">
        <v>72</v>
      </c>
      <c r="C47" s="16">
        <v>9200</v>
      </c>
      <c r="D47" s="9" t="s">
        <v>41</v>
      </c>
      <c r="E47" s="9" t="s">
        <v>5</v>
      </c>
    </row>
    <row r="48" spans="1:5">
      <c r="A48" s="15">
        <v>39</v>
      </c>
      <c r="B48" s="9" t="s">
        <v>86</v>
      </c>
      <c r="C48" s="16">
        <v>2640</v>
      </c>
      <c r="D48" s="9" t="s">
        <v>41</v>
      </c>
      <c r="E48" s="9" t="s">
        <v>2</v>
      </c>
    </row>
    <row r="49" spans="1:5">
      <c r="A49" s="15">
        <v>40</v>
      </c>
      <c r="B49" s="9" t="s">
        <v>87</v>
      </c>
      <c r="C49" s="16">
        <v>2500</v>
      </c>
      <c r="D49" s="9" t="s">
        <v>41</v>
      </c>
      <c r="E49" s="9" t="s">
        <v>21</v>
      </c>
    </row>
    <row r="50" spans="1:5">
      <c r="A50" s="15">
        <v>41</v>
      </c>
      <c r="B50" s="9" t="s">
        <v>88</v>
      </c>
      <c r="C50" s="16">
        <v>2521</v>
      </c>
      <c r="D50" s="9" t="s">
        <v>41</v>
      </c>
      <c r="E50" s="9" t="s">
        <v>20</v>
      </c>
    </row>
    <row r="51" spans="1:5">
      <c r="A51" s="15">
        <v>42</v>
      </c>
      <c r="B51" s="9" t="s">
        <v>87</v>
      </c>
      <c r="C51" s="16">
        <v>1080</v>
      </c>
      <c r="D51" s="9" t="s">
        <v>41</v>
      </c>
      <c r="E51" s="9" t="s">
        <v>21</v>
      </c>
    </row>
    <row r="52" spans="1:5">
      <c r="A52" s="15">
        <v>43</v>
      </c>
      <c r="B52" s="9" t="s">
        <v>87</v>
      </c>
      <c r="C52" s="16">
        <v>2500</v>
      </c>
      <c r="D52" s="9" t="s">
        <v>41</v>
      </c>
      <c r="E52" s="9" t="s">
        <v>21</v>
      </c>
    </row>
    <row r="53" spans="1:5">
      <c r="A53" s="15">
        <v>44</v>
      </c>
      <c r="B53" s="9" t="s">
        <v>89</v>
      </c>
      <c r="C53" s="16">
        <v>1175</v>
      </c>
      <c r="D53" s="9" t="s">
        <v>41</v>
      </c>
      <c r="E53" s="9" t="s">
        <v>90</v>
      </c>
    </row>
    <row r="54" spans="1:5">
      <c r="A54" s="15">
        <v>45</v>
      </c>
      <c r="B54" s="9" t="s">
        <v>91</v>
      </c>
      <c r="C54" s="16">
        <v>14994</v>
      </c>
      <c r="D54" s="9" t="s">
        <v>41</v>
      </c>
      <c r="E54" s="9" t="s">
        <v>23</v>
      </c>
    </row>
    <row r="55" spans="1:5">
      <c r="A55" s="15">
        <v>46</v>
      </c>
      <c r="B55" s="9" t="s">
        <v>39</v>
      </c>
      <c r="C55" s="16">
        <v>5080</v>
      </c>
      <c r="D55" s="9" t="s">
        <v>41</v>
      </c>
      <c r="E55" s="9" t="s">
        <v>25</v>
      </c>
    </row>
    <row r="56" spans="1:5">
      <c r="A56" s="15">
        <v>47</v>
      </c>
      <c r="B56" s="9" t="s">
        <v>92</v>
      </c>
      <c r="C56" s="16">
        <v>2500</v>
      </c>
      <c r="D56" s="9" t="s">
        <v>53</v>
      </c>
      <c r="E56" s="9" t="s">
        <v>93</v>
      </c>
    </row>
    <row r="57" spans="1:5">
      <c r="A57" s="15">
        <v>48</v>
      </c>
      <c r="B57" s="9" t="s">
        <v>47</v>
      </c>
      <c r="C57" s="16">
        <v>5000</v>
      </c>
      <c r="D57" s="9" t="s">
        <v>41</v>
      </c>
      <c r="E57" s="9" t="s">
        <v>93</v>
      </c>
    </row>
    <row r="58" spans="1:5">
      <c r="A58" s="15">
        <v>49</v>
      </c>
      <c r="B58" s="9" t="s">
        <v>94</v>
      </c>
      <c r="C58" s="16">
        <v>174780</v>
      </c>
      <c r="D58" s="9" t="s">
        <v>12</v>
      </c>
      <c r="E58" s="9" t="s">
        <v>13</v>
      </c>
    </row>
    <row r="59" spans="1:5">
      <c r="A59" s="15">
        <v>50</v>
      </c>
      <c r="B59" s="9" t="s">
        <v>95</v>
      </c>
      <c r="C59" s="16">
        <v>752</v>
      </c>
      <c r="D59" s="9" t="s">
        <v>41</v>
      </c>
      <c r="E59" s="9" t="s">
        <v>96</v>
      </c>
    </row>
    <row r="60" spans="1:5">
      <c r="A60" s="15">
        <v>51</v>
      </c>
      <c r="B60" s="9" t="s">
        <v>97</v>
      </c>
      <c r="C60" s="16">
        <v>3895</v>
      </c>
      <c r="D60" s="9" t="s">
        <v>41</v>
      </c>
      <c r="E60" s="9" t="s">
        <v>98</v>
      </c>
    </row>
    <row r="61" spans="1:5">
      <c r="A61" s="15">
        <v>52</v>
      </c>
      <c r="B61" s="9" t="s">
        <v>99</v>
      </c>
      <c r="C61" s="16">
        <v>33840</v>
      </c>
      <c r="D61" s="9" t="s">
        <v>41</v>
      </c>
      <c r="E61" s="9" t="s">
        <v>24</v>
      </c>
    </row>
    <row r="62" spans="1:5">
      <c r="A62" s="15">
        <v>53</v>
      </c>
      <c r="B62" s="9" t="s">
        <v>100</v>
      </c>
      <c r="C62" s="16">
        <v>22560</v>
      </c>
      <c r="D62" s="9" t="s">
        <v>41</v>
      </c>
      <c r="E62" s="9" t="s">
        <v>24</v>
      </c>
    </row>
    <row r="63" spans="1:5">
      <c r="A63" s="15">
        <v>54</v>
      </c>
      <c r="B63" s="9" t="s">
        <v>101</v>
      </c>
      <c r="C63" s="16">
        <f>645*3</f>
        <v>1935</v>
      </c>
      <c r="D63" s="9" t="s">
        <v>41</v>
      </c>
      <c r="E63" s="9" t="s">
        <v>7</v>
      </c>
    </row>
    <row r="64" spans="1:5">
      <c r="A64" s="15">
        <v>55</v>
      </c>
      <c r="B64" s="9" t="s">
        <v>102</v>
      </c>
      <c r="C64" s="16">
        <v>22080</v>
      </c>
      <c r="D64" s="9" t="s">
        <v>41</v>
      </c>
      <c r="E64" s="9" t="s">
        <v>103</v>
      </c>
    </row>
    <row r="65" spans="1:5">
      <c r="A65" s="15">
        <v>56</v>
      </c>
      <c r="B65" s="9" t="s">
        <v>104</v>
      </c>
      <c r="C65" s="16">
        <v>1800</v>
      </c>
      <c r="D65" s="9" t="s">
        <v>41</v>
      </c>
      <c r="E65" s="9" t="s">
        <v>105</v>
      </c>
    </row>
    <row r="66" spans="1:5">
      <c r="A66" s="15">
        <v>57</v>
      </c>
      <c r="B66" s="9" t="s">
        <v>106</v>
      </c>
      <c r="C66" s="16">
        <v>9000</v>
      </c>
      <c r="D66" s="9" t="s">
        <v>41</v>
      </c>
      <c r="E66" s="9" t="s">
        <v>107</v>
      </c>
    </row>
    <row r="67" spans="1:5">
      <c r="A67" s="15">
        <v>58</v>
      </c>
      <c r="B67" s="9" t="s">
        <v>86</v>
      </c>
      <c r="C67" s="16">
        <f>300*3</f>
        <v>900</v>
      </c>
      <c r="D67" s="9" t="s">
        <v>41</v>
      </c>
      <c r="E67" s="9" t="s">
        <v>108</v>
      </c>
    </row>
    <row r="68" spans="1:5">
      <c r="A68" s="15">
        <v>59</v>
      </c>
      <c r="B68" s="9" t="s">
        <v>109</v>
      </c>
      <c r="C68" s="16">
        <v>3794</v>
      </c>
      <c r="D68" s="9" t="s">
        <v>53</v>
      </c>
      <c r="E68" s="9" t="s">
        <v>103</v>
      </c>
    </row>
    <row r="69" spans="1:5">
      <c r="A69" s="15">
        <v>60</v>
      </c>
      <c r="B69" s="9" t="s">
        <v>110</v>
      </c>
      <c r="C69" s="16">
        <v>900</v>
      </c>
      <c r="D69" s="9" t="s">
        <v>41</v>
      </c>
      <c r="E69" s="9" t="s">
        <v>105</v>
      </c>
    </row>
    <row r="70" spans="1:5">
      <c r="A70" s="15">
        <v>61</v>
      </c>
      <c r="B70" s="9" t="s">
        <v>111</v>
      </c>
      <c r="C70" s="16">
        <f>1313*12</f>
        <v>15756</v>
      </c>
      <c r="D70" s="9" t="s">
        <v>41</v>
      </c>
      <c r="E70" s="9" t="s">
        <v>0</v>
      </c>
    </row>
    <row r="71" spans="1:5">
      <c r="A71" s="15">
        <v>62</v>
      </c>
      <c r="B71" s="9" t="s">
        <v>28</v>
      </c>
      <c r="C71" s="16">
        <v>9600</v>
      </c>
      <c r="D71" s="9" t="s">
        <v>41</v>
      </c>
      <c r="E71" s="9" t="s">
        <v>112</v>
      </c>
    </row>
    <row r="72" spans="1:5">
      <c r="A72" s="15">
        <v>63</v>
      </c>
      <c r="B72" s="9" t="s">
        <v>16</v>
      </c>
      <c r="C72" s="16">
        <v>22000</v>
      </c>
      <c r="D72" s="9" t="s">
        <v>41</v>
      </c>
      <c r="E72" s="9" t="s">
        <v>113</v>
      </c>
    </row>
    <row r="73" spans="1:5">
      <c r="A73" s="15">
        <v>64</v>
      </c>
      <c r="B73" s="9" t="s">
        <v>16</v>
      </c>
      <c r="C73" s="16">
        <v>6700</v>
      </c>
      <c r="D73" s="9" t="s">
        <v>41</v>
      </c>
      <c r="E73" s="9" t="s">
        <v>113</v>
      </c>
    </row>
    <row r="74" spans="1:5">
      <c r="A74" s="15">
        <v>65</v>
      </c>
      <c r="B74" s="9" t="s">
        <v>114</v>
      </c>
      <c r="C74" s="17">
        <v>0.01</v>
      </c>
      <c r="D74" s="9" t="s">
        <v>41</v>
      </c>
      <c r="E74" s="9" t="s">
        <v>115</v>
      </c>
    </row>
    <row r="75" spans="1:5">
      <c r="A75" s="15">
        <v>66</v>
      </c>
      <c r="B75" s="9" t="s">
        <v>116</v>
      </c>
      <c r="C75" s="16">
        <v>2300</v>
      </c>
      <c r="D75" s="9" t="s">
        <v>41</v>
      </c>
      <c r="E75" s="9" t="s">
        <v>117</v>
      </c>
    </row>
    <row r="76" spans="1:5">
      <c r="A76" s="15">
        <v>67</v>
      </c>
      <c r="B76" s="9" t="s">
        <v>118</v>
      </c>
      <c r="C76" s="16">
        <v>23900</v>
      </c>
      <c r="D76" s="9" t="s">
        <v>41</v>
      </c>
      <c r="E76" s="9" t="s">
        <v>119</v>
      </c>
    </row>
    <row r="77" spans="1:5">
      <c r="A77" s="15">
        <v>68</v>
      </c>
      <c r="B77" s="9" t="s">
        <v>120</v>
      </c>
      <c r="C77" s="16">
        <v>7204</v>
      </c>
      <c r="D77" s="9" t="s">
        <v>41</v>
      </c>
      <c r="E77" s="9" t="s">
        <v>121</v>
      </c>
    </row>
    <row r="78" spans="1:5">
      <c r="A78" s="15">
        <v>69</v>
      </c>
      <c r="B78" s="9" t="s">
        <v>122</v>
      </c>
      <c r="C78" s="16">
        <f>141*4.7</f>
        <v>662.7</v>
      </c>
      <c r="D78" s="9" t="s">
        <v>41</v>
      </c>
      <c r="E78" s="9" t="s">
        <v>31</v>
      </c>
    </row>
    <row r="79" spans="1:5">
      <c r="A79" s="15">
        <v>70</v>
      </c>
      <c r="B79" s="9" t="s">
        <v>10</v>
      </c>
      <c r="C79" s="16">
        <f>221632.74/1.19</f>
        <v>186246</v>
      </c>
      <c r="D79" s="9" t="s">
        <v>123</v>
      </c>
      <c r="E79" s="9" t="s">
        <v>11</v>
      </c>
    </row>
    <row r="82" spans="2:2">
      <c r="B82" s="4" t="s">
        <v>125</v>
      </c>
    </row>
    <row r="83" spans="2:2">
      <c r="B83" s="4" t="s">
        <v>126</v>
      </c>
    </row>
    <row r="84" spans="2:2">
      <c r="B84" s="4" t="s">
        <v>127</v>
      </c>
    </row>
  </sheetData>
  <mergeCells count="1">
    <mergeCell ref="A5:E5"/>
  </mergeCells>
  <phoneticPr fontId="0" type="noConversion"/>
  <pageMargins left="0.7" right="0.7" top="0.75" bottom="0.75" header="0.3" footer="0.3"/>
  <pageSetup scale="8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workbookViewId="0">
      <selection activeCell="G15" sqref="G15"/>
    </sheetView>
  </sheetViews>
  <sheetFormatPr defaultRowHeight="15"/>
  <cols>
    <col min="2" max="2" width="30.5703125" bestFit="1" customWidth="1"/>
    <col min="3" max="3" width="10.140625" bestFit="1" customWidth="1"/>
    <col min="4" max="4" width="10.85546875" bestFit="1" customWidth="1"/>
    <col min="6" max="6" width="24" bestFit="1" customWidth="1"/>
  </cols>
  <sheetData>
    <row r="1" spans="1:7">
      <c r="A1" s="12" t="s">
        <v>34</v>
      </c>
      <c r="B1" s="1"/>
      <c r="C1" s="2"/>
      <c r="D1" s="3"/>
      <c r="E1" s="4"/>
      <c r="F1" s="4" t="s">
        <v>129</v>
      </c>
      <c r="G1" s="4"/>
    </row>
    <row r="2" spans="1:7">
      <c r="A2" s="13" t="s">
        <v>132</v>
      </c>
      <c r="B2" s="5"/>
      <c r="C2" s="6"/>
      <c r="D2" s="7"/>
      <c r="E2" s="8"/>
      <c r="F2" s="8" t="s">
        <v>130</v>
      </c>
      <c r="G2" s="8"/>
    </row>
    <row r="3" spans="1:7">
      <c r="A3" s="13"/>
      <c r="B3" s="5"/>
      <c r="C3" s="6"/>
      <c r="D3" s="7"/>
      <c r="E3" s="8"/>
      <c r="F3" s="8" t="s">
        <v>131</v>
      </c>
      <c r="G3" s="8"/>
    </row>
    <row r="4" spans="1:7">
      <c r="A4" s="13"/>
      <c r="B4" s="5"/>
      <c r="C4" s="6"/>
      <c r="D4" s="7"/>
      <c r="E4" s="8"/>
      <c r="F4" s="8"/>
      <c r="G4" s="8"/>
    </row>
    <row r="5" spans="1:7">
      <c r="A5" s="13"/>
      <c r="B5" s="5"/>
      <c r="C5" s="6"/>
      <c r="D5" s="7"/>
      <c r="E5" s="8"/>
      <c r="F5" s="8"/>
      <c r="G5" s="8"/>
    </row>
    <row r="6" spans="1:7">
      <c r="A6" s="13"/>
      <c r="B6" s="5"/>
      <c r="C6" s="6"/>
      <c r="D6" s="7"/>
      <c r="E6" s="8"/>
      <c r="F6" s="8"/>
      <c r="G6" s="8"/>
    </row>
    <row r="7" spans="1:7">
      <c r="A7" s="38" t="s">
        <v>128</v>
      </c>
      <c r="B7" s="38"/>
      <c r="C7" s="38"/>
      <c r="D7" s="38"/>
      <c r="E7" s="38"/>
      <c r="F7" s="38"/>
      <c r="G7" s="38"/>
    </row>
    <row r="9" spans="1:7">
      <c r="A9" t="s">
        <v>152</v>
      </c>
    </row>
    <row r="10" spans="1:7">
      <c r="A10" t="s">
        <v>153</v>
      </c>
    </row>
    <row r="11" spans="1:7">
      <c r="A11" t="s">
        <v>154</v>
      </c>
    </row>
    <row r="13" spans="1:7">
      <c r="A13" s="35">
        <v>1</v>
      </c>
      <c r="B13" s="36" t="s">
        <v>155</v>
      </c>
      <c r="C13" s="36"/>
      <c r="D13" s="36"/>
    </row>
    <row r="15" spans="1:7" ht="30">
      <c r="A15" s="35">
        <v>2</v>
      </c>
      <c r="B15" s="21" t="s">
        <v>143</v>
      </c>
      <c r="C15" s="22" t="s">
        <v>148</v>
      </c>
      <c r="D15" s="23" t="s">
        <v>147</v>
      </c>
      <c r="E15" s="4"/>
      <c r="F15" s="2"/>
      <c r="G15" s="4"/>
    </row>
    <row r="16" spans="1:7">
      <c r="A16" s="12"/>
      <c r="B16" s="18" t="s">
        <v>150</v>
      </c>
      <c r="C16" s="14">
        <v>569</v>
      </c>
      <c r="D16" s="19"/>
      <c r="E16" s="4"/>
      <c r="F16" s="2"/>
      <c r="G16" s="4"/>
    </row>
    <row r="17" spans="1:7">
      <c r="A17" s="12"/>
      <c r="B17" s="24" t="s">
        <v>133</v>
      </c>
      <c r="C17" s="14">
        <v>281</v>
      </c>
      <c r="D17" s="20">
        <f>C17/C16*100</f>
        <v>49.384885764499117</v>
      </c>
      <c r="E17" s="4"/>
      <c r="F17" s="2"/>
      <c r="G17" s="4"/>
    </row>
    <row r="18" spans="1:7">
      <c r="A18" s="12"/>
      <c r="B18" s="24" t="s">
        <v>134</v>
      </c>
      <c r="C18" s="14">
        <v>288</v>
      </c>
      <c r="D18" s="20">
        <f>C18/C16*100</f>
        <v>50.615114235500883</v>
      </c>
      <c r="E18" s="4"/>
      <c r="F18" s="2"/>
      <c r="G18" s="4"/>
    </row>
    <row r="19" spans="1:7">
      <c r="A19" s="12"/>
      <c r="B19" s="24" t="s">
        <v>135</v>
      </c>
      <c r="C19" s="14">
        <v>0</v>
      </c>
      <c r="D19" s="19"/>
      <c r="E19" s="4"/>
      <c r="F19" s="2"/>
      <c r="G19" s="4"/>
    </row>
    <row r="20" spans="1:7">
      <c r="A20" s="12"/>
      <c r="B20" s="25"/>
      <c r="C20" s="10"/>
      <c r="D20" s="10"/>
      <c r="E20" s="4"/>
      <c r="F20" s="2"/>
      <c r="G20" s="4"/>
    </row>
    <row r="21" spans="1:7" ht="30">
      <c r="A21" s="35">
        <v>3</v>
      </c>
      <c r="B21" s="26" t="s">
        <v>151</v>
      </c>
      <c r="C21" s="27" t="s">
        <v>149</v>
      </c>
      <c r="D21" s="28" t="s">
        <v>147</v>
      </c>
      <c r="E21" s="4"/>
      <c r="F21" s="2"/>
      <c r="G21" s="4"/>
    </row>
    <row r="22" spans="1:7">
      <c r="A22" s="12"/>
      <c r="B22" s="33" t="s">
        <v>144</v>
      </c>
      <c r="C22" s="14">
        <v>569</v>
      </c>
      <c r="D22" s="19"/>
      <c r="E22" s="4"/>
      <c r="F22" s="2"/>
      <c r="G22" s="4"/>
    </row>
    <row r="23" spans="1:7">
      <c r="A23" s="12"/>
      <c r="B23" s="34" t="s">
        <v>145</v>
      </c>
      <c r="C23" s="14">
        <v>356</v>
      </c>
      <c r="D23" s="20">
        <f>C23/C22*100</f>
        <v>62.565905096660813</v>
      </c>
      <c r="E23" s="4"/>
      <c r="F23" s="2"/>
      <c r="G23" s="4"/>
    </row>
    <row r="24" spans="1:7">
      <c r="A24" s="12"/>
      <c r="B24" s="34" t="s">
        <v>137</v>
      </c>
      <c r="C24" s="14">
        <v>99</v>
      </c>
      <c r="D24" s="20">
        <f>C24/C22*100</f>
        <v>17.398945518453427</v>
      </c>
      <c r="E24" s="4"/>
      <c r="F24" s="2"/>
      <c r="G24" s="4"/>
    </row>
    <row r="25" spans="1:7">
      <c r="A25" s="12"/>
      <c r="B25" s="34" t="s">
        <v>146</v>
      </c>
      <c r="C25" s="14">
        <f>C23+C24</f>
        <v>455</v>
      </c>
      <c r="D25" s="20">
        <f>C25/C22*100</f>
        <v>79.96485061511423</v>
      </c>
      <c r="E25" s="4"/>
      <c r="F25" s="2"/>
      <c r="G25" s="4"/>
    </row>
    <row r="26" spans="1:7">
      <c r="A26" s="12"/>
      <c r="B26" s="34" t="s">
        <v>136</v>
      </c>
      <c r="C26" s="14">
        <v>111</v>
      </c>
      <c r="D26" s="20">
        <f>C26/C22*100</f>
        <v>19.507908611599298</v>
      </c>
      <c r="E26" s="4"/>
      <c r="F26" s="2"/>
      <c r="G26" s="4"/>
    </row>
    <row r="27" spans="1:7">
      <c r="A27" s="12"/>
      <c r="B27" s="34" t="s">
        <v>138</v>
      </c>
      <c r="C27" s="14">
        <v>3</v>
      </c>
      <c r="D27" s="20">
        <f>C27/C22*100</f>
        <v>0.52724077328646746</v>
      </c>
      <c r="E27" s="4"/>
      <c r="F27" s="2"/>
      <c r="G27" s="4"/>
    </row>
    <row r="28" spans="1:7">
      <c r="A28" s="12"/>
      <c r="B28" s="11"/>
      <c r="C28" s="2"/>
      <c r="D28" s="3"/>
      <c r="E28" s="4"/>
      <c r="F28" s="2"/>
      <c r="G28" s="4"/>
    </row>
    <row r="29" spans="1:7">
      <c r="A29" s="35">
        <v>4</v>
      </c>
      <c r="B29" s="26" t="s">
        <v>139</v>
      </c>
      <c r="C29" s="29" t="s">
        <v>140</v>
      </c>
      <c r="D29" s="30"/>
      <c r="E29" s="4"/>
      <c r="F29" s="2"/>
      <c r="G29" s="4"/>
    </row>
    <row r="30" spans="1:7">
      <c r="A30" s="35"/>
      <c r="B30" s="11"/>
      <c r="C30" s="2"/>
      <c r="D30" s="3"/>
      <c r="E30" s="4"/>
      <c r="F30" s="2"/>
      <c r="G30" s="4"/>
    </row>
    <row r="31" spans="1:7">
      <c r="A31" s="35">
        <v>5</v>
      </c>
      <c r="B31" s="31" t="s">
        <v>141</v>
      </c>
      <c r="C31" s="32">
        <v>0</v>
      </c>
      <c r="D31" s="32"/>
      <c r="E31" s="4"/>
      <c r="F31" s="2"/>
      <c r="G31" s="4"/>
    </row>
    <row r="32" spans="1:7">
      <c r="A32" s="35"/>
      <c r="B32" s="11"/>
      <c r="C32" s="3"/>
      <c r="D32" s="3"/>
      <c r="E32" s="4"/>
      <c r="F32" s="2"/>
      <c r="G32" s="4"/>
    </row>
    <row r="33" spans="1:7">
      <c r="A33" s="35">
        <v>6</v>
      </c>
      <c r="B33" s="31" t="s">
        <v>142</v>
      </c>
      <c r="C33" s="32">
        <v>1</v>
      </c>
      <c r="D33" s="32"/>
      <c r="E33" s="4"/>
      <c r="F33" s="2"/>
      <c r="G33" s="4"/>
    </row>
    <row r="36" spans="1:7">
      <c r="B36" s="4" t="s">
        <v>125</v>
      </c>
    </row>
    <row r="37" spans="1:7">
      <c r="B37" s="4" t="s">
        <v>126</v>
      </c>
    </row>
    <row r="38" spans="1:7">
      <c r="B38" s="4" t="s">
        <v>127</v>
      </c>
    </row>
  </sheetData>
  <mergeCells count="1">
    <mergeCell ref="A7:G7"/>
  </mergeCells>
  <phoneticPr fontId="0" type="noConversion"/>
  <pageMargins left="0.7" right="0.7" top="0.75" bottom="0.75" header="0.3" footer="0.3"/>
  <pageSetup scale="8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 2018</vt:lpstr>
      <vt:lpstr>Raport sintetic AP L544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Tudose</dc:creator>
  <cp:lastModifiedBy>iuliana</cp:lastModifiedBy>
  <cp:lastPrinted>2019-04-03T08:42:38Z</cp:lastPrinted>
  <dcterms:created xsi:type="dcterms:W3CDTF">2019-03-28T13:22:18Z</dcterms:created>
  <dcterms:modified xsi:type="dcterms:W3CDTF">2019-04-03T08:50:46Z</dcterms:modified>
</cp:coreProperties>
</file>